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stscribe-my.sharepoint.com/personal/dcole_perrill_com/Documents/Documents/Excel Engineering/"/>
    </mc:Choice>
  </mc:AlternateContent>
  <xr:revisionPtr revIDLastSave="0" documentId="8_{FF410F7D-7A4F-470B-B6CC-EC121C4BA1EC}" xr6:coauthVersionLast="47" xr6:coauthVersionMax="47" xr10:uidLastSave="{00000000-0000-0000-0000-000000000000}"/>
  <bookViews>
    <workbookView xWindow="30612" yWindow="-108" windowWidth="30936" windowHeight="16776" xr2:uid="{1D7B5DCE-E48E-49A8-B17C-8D7610FD5A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4" i="1"/>
  <c r="E16" i="1"/>
  <c r="E6" i="1"/>
  <c r="E35" i="1"/>
  <c r="I34" i="1" s="1"/>
  <c r="E34" i="1"/>
  <c r="I25" i="1"/>
  <c r="I24" i="1"/>
  <c r="I23" i="1"/>
  <c r="I16" i="1"/>
  <c r="I15" i="1"/>
  <c r="I6" i="1"/>
  <c r="I5" i="1"/>
  <c r="I33" i="1" l="1"/>
</calcChain>
</file>

<file path=xl/sharedStrings.xml><?xml version="1.0" encoding="utf-8"?>
<sst xmlns="http://schemas.openxmlformats.org/spreadsheetml/2006/main" count="68" uniqueCount="19">
  <si>
    <t>First Order Plus Deadtime Model</t>
  </si>
  <si>
    <t>Kp:</t>
  </si>
  <si>
    <t>sec</t>
  </si>
  <si>
    <t>τ:</t>
  </si>
  <si>
    <t>Kc:</t>
  </si>
  <si>
    <t>θ:</t>
  </si>
  <si>
    <t>ti:</t>
  </si>
  <si>
    <t>min/repeat</t>
  </si>
  <si>
    <t>td:</t>
  </si>
  <si>
    <t>min</t>
  </si>
  <si>
    <t>Process Constants</t>
  </si>
  <si>
    <t>Integrating Plus Deadtime Model</t>
  </si>
  <si>
    <t>Second Order Plus Deadtime Model</t>
  </si>
  <si>
    <t>Unstable Plus Deadtime Model</t>
  </si>
  <si>
    <t>ζ:</t>
  </si>
  <si>
    <t>η:</t>
  </si>
  <si>
    <t xml:space="preserve">Calculated Controller Gains </t>
  </si>
  <si>
    <t>Calculated Controller Gains</t>
  </si>
  <si>
    <t>Desired Response Trajectory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</si>
</sst>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2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165" fontId="0" fillId="3" borderId="0" xfId="0" applyNumberFormat="1" applyFill="1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8CEE2-CB81-4149-B32E-ED0594E01D39}">
  <dimension ref="A1:J37"/>
  <sheetViews>
    <sheetView tabSelected="1" workbookViewId="0">
      <selection activeCell="B5" sqref="B5:B7"/>
    </sheetView>
  </sheetViews>
  <sheetFormatPr defaultColWidth="9.109375" defaultRowHeight="14.4" x14ac:dyDescent="0.3"/>
  <cols>
    <col min="1" max="16384" width="9.109375" style="2"/>
  </cols>
  <sheetData>
    <row r="1" spans="1:10" s="15" customFormat="1" x14ac:dyDescent="0.3">
      <c r="A1" s="15" t="s">
        <v>0</v>
      </c>
    </row>
    <row r="2" spans="1:10" s="15" customFormat="1" x14ac:dyDescent="0.3"/>
    <row r="3" spans="1:10" x14ac:dyDescent="0.3">
      <c r="A3" s="16" t="s">
        <v>10</v>
      </c>
      <c r="B3" s="16"/>
      <c r="C3" s="1"/>
      <c r="D3" s="16" t="s">
        <v>18</v>
      </c>
      <c r="E3" s="16"/>
      <c r="F3" s="16"/>
      <c r="H3" s="16" t="s">
        <v>16</v>
      </c>
      <c r="I3" s="16"/>
      <c r="J3" s="16"/>
    </row>
    <row r="4" spans="1:10" x14ac:dyDescent="0.3">
      <c r="A4" s="16"/>
      <c r="B4" s="16"/>
      <c r="C4" s="1"/>
      <c r="D4" s="16"/>
      <c r="E4" s="16"/>
      <c r="F4" s="16"/>
      <c r="H4" s="16"/>
      <c r="I4" s="16"/>
      <c r="J4" s="16"/>
    </row>
    <row r="5" spans="1:10" x14ac:dyDescent="0.3">
      <c r="A5" s="3" t="s">
        <v>1</v>
      </c>
      <c r="B5" s="10">
        <v>5</v>
      </c>
      <c r="C5" s="4"/>
      <c r="D5" s="4" t="s">
        <v>3</v>
      </c>
      <c r="E5" s="12">
        <v>45</v>
      </c>
      <c r="F5" s="2" t="s">
        <v>2</v>
      </c>
      <c r="H5" s="3" t="s">
        <v>4</v>
      </c>
      <c r="I5" s="5">
        <f>B6/B5/(E5+B7)</f>
        <v>0.10909090909090909</v>
      </c>
    </row>
    <row r="6" spans="1:10" x14ac:dyDescent="0.3">
      <c r="A6" s="4" t="s">
        <v>3</v>
      </c>
      <c r="B6" s="10">
        <v>30</v>
      </c>
      <c r="C6" s="6" t="s">
        <v>2</v>
      </c>
      <c r="D6" s="4" t="s">
        <v>5</v>
      </c>
      <c r="E6" s="7">
        <f>B7</f>
        <v>10</v>
      </c>
      <c r="F6" s="2" t="s">
        <v>2</v>
      </c>
      <c r="G6" s="5"/>
      <c r="H6" s="3" t="s">
        <v>6</v>
      </c>
      <c r="I6" s="5">
        <f>B6/60</f>
        <v>0.5</v>
      </c>
      <c r="J6" s="5" t="s">
        <v>7</v>
      </c>
    </row>
    <row r="7" spans="1:10" x14ac:dyDescent="0.3">
      <c r="A7" s="4" t="s">
        <v>5</v>
      </c>
      <c r="B7" s="11">
        <v>10</v>
      </c>
      <c r="C7" s="6" t="s">
        <v>2</v>
      </c>
      <c r="G7" s="5"/>
    </row>
    <row r="8" spans="1:10" x14ac:dyDescent="0.3">
      <c r="C8" s="3"/>
      <c r="H8" s="3"/>
    </row>
    <row r="9" spans="1:10" s="8" customFormat="1" x14ac:dyDescent="0.3"/>
    <row r="11" spans="1:10" s="17" customFormat="1" x14ac:dyDescent="0.3">
      <c r="A11" s="15" t="s">
        <v>11</v>
      </c>
    </row>
    <row r="12" spans="1:10" s="17" customFormat="1" x14ac:dyDescent="0.3"/>
    <row r="13" spans="1:10" ht="15" customHeight="1" x14ac:dyDescent="0.3">
      <c r="A13" s="16" t="s">
        <v>10</v>
      </c>
      <c r="B13" s="16"/>
      <c r="C13" s="1"/>
      <c r="D13" s="16" t="s">
        <v>18</v>
      </c>
      <c r="E13" s="16"/>
      <c r="F13" s="16"/>
      <c r="H13" s="16" t="s">
        <v>17</v>
      </c>
      <c r="I13" s="16"/>
      <c r="J13" s="16"/>
    </row>
    <row r="14" spans="1:10" x14ac:dyDescent="0.3">
      <c r="A14" s="16"/>
      <c r="B14" s="16"/>
      <c r="C14" s="1"/>
      <c r="D14" s="16"/>
      <c r="E14" s="16"/>
      <c r="F14" s="16"/>
      <c r="H14" s="16"/>
      <c r="I14" s="16"/>
      <c r="J14" s="16"/>
    </row>
    <row r="15" spans="1:10" x14ac:dyDescent="0.3">
      <c r="A15" s="3" t="s">
        <v>1</v>
      </c>
      <c r="B15" s="13">
        <v>5</v>
      </c>
      <c r="D15" s="4" t="s">
        <v>3</v>
      </c>
      <c r="E15" s="12">
        <v>45</v>
      </c>
      <c r="F15" s="2" t="s">
        <v>2</v>
      </c>
      <c r="H15" s="3" t="s">
        <v>4</v>
      </c>
      <c r="I15" s="5">
        <f>(2*E15+B16)/(B15*(E15+B16)^2)</f>
        <v>6.6115702479338841E-3</v>
      </c>
    </row>
    <row r="16" spans="1:10" x14ac:dyDescent="0.3">
      <c r="A16" s="4" t="s">
        <v>5</v>
      </c>
      <c r="B16" s="11">
        <v>10</v>
      </c>
      <c r="C16" s="2" t="s">
        <v>2</v>
      </c>
      <c r="D16" s="4" t="s">
        <v>5</v>
      </c>
      <c r="E16" s="7">
        <f>B16</f>
        <v>10</v>
      </c>
      <c r="F16" s="2" t="s">
        <v>2</v>
      </c>
      <c r="H16" s="3" t="s">
        <v>6</v>
      </c>
      <c r="I16" s="5">
        <f>(2*E15+B16)/60</f>
        <v>1.6666666666666667</v>
      </c>
      <c r="J16" s="5" t="s">
        <v>7</v>
      </c>
    </row>
    <row r="17" spans="1:10" x14ac:dyDescent="0.3">
      <c r="C17" s="5"/>
    </row>
    <row r="19" spans="1:10" s="15" customFormat="1" x14ac:dyDescent="0.3">
      <c r="A19" s="15" t="s">
        <v>12</v>
      </c>
    </row>
    <row r="20" spans="1:10" s="15" customFormat="1" x14ac:dyDescent="0.3"/>
    <row r="21" spans="1:10" ht="15" customHeight="1" x14ac:dyDescent="0.3">
      <c r="A21" s="16" t="s">
        <v>10</v>
      </c>
      <c r="B21" s="16"/>
      <c r="C21" s="1"/>
      <c r="D21" s="16" t="s">
        <v>18</v>
      </c>
      <c r="E21" s="16"/>
      <c r="F21" s="16"/>
      <c r="H21" s="16" t="s">
        <v>17</v>
      </c>
      <c r="I21" s="16"/>
      <c r="J21" s="16"/>
    </row>
    <row r="22" spans="1:10" x14ac:dyDescent="0.3">
      <c r="A22" s="16"/>
      <c r="B22" s="16"/>
      <c r="C22" s="1"/>
      <c r="D22" s="16"/>
      <c r="E22" s="16"/>
      <c r="F22" s="16"/>
      <c r="H22" s="16"/>
      <c r="I22" s="16"/>
      <c r="J22" s="16"/>
    </row>
    <row r="23" spans="1:10" x14ac:dyDescent="0.3">
      <c r="A23" s="3" t="s">
        <v>1</v>
      </c>
      <c r="B23" s="14">
        <v>5</v>
      </c>
      <c r="D23" s="4" t="s">
        <v>3</v>
      </c>
      <c r="E23" s="12">
        <v>45</v>
      </c>
      <c r="F23" s="2" t="s">
        <v>2</v>
      </c>
      <c r="H23" s="3" t="s">
        <v>4</v>
      </c>
      <c r="I23" s="5">
        <f>2*B24*B25/B23/(E23+B26)</f>
        <v>0.10909090909090909</v>
      </c>
    </row>
    <row r="24" spans="1:10" x14ac:dyDescent="0.3">
      <c r="A24" s="4" t="s">
        <v>3</v>
      </c>
      <c r="B24" s="10">
        <v>30</v>
      </c>
      <c r="C24" s="2" t="s">
        <v>2</v>
      </c>
      <c r="D24" s="4" t="s">
        <v>5</v>
      </c>
      <c r="E24" s="7">
        <f>B26</f>
        <v>10</v>
      </c>
      <c r="F24" s="2" t="s">
        <v>2</v>
      </c>
      <c r="H24" s="3" t="s">
        <v>6</v>
      </c>
      <c r="I24" s="5">
        <f>2*B24*B25/60</f>
        <v>0.5</v>
      </c>
      <c r="J24" s="5" t="s">
        <v>7</v>
      </c>
    </row>
    <row r="25" spans="1:10" x14ac:dyDescent="0.3">
      <c r="A25" s="3" t="s">
        <v>14</v>
      </c>
      <c r="B25" s="14">
        <v>0.5</v>
      </c>
      <c r="H25" s="3" t="s">
        <v>8</v>
      </c>
      <c r="I25" s="5">
        <f>B24/2/B25/60</f>
        <v>0.5</v>
      </c>
      <c r="J25" s="2" t="s">
        <v>9</v>
      </c>
    </row>
    <row r="26" spans="1:10" x14ac:dyDescent="0.3">
      <c r="A26" s="4" t="s">
        <v>5</v>
      </c>
      <c r="B26" s="11">
        <v>10</v>
      </c>
      <c r="C26" s="2" t="s">
        <v>2</v>
      </c>
    </row>
    <row r="29" spans="1:10" s="15" customFormat="1" x14ac:dyDescent="0.3">
      <c r="A29" s="15" t="s">
        <v>13</v>
      </c>
    </row>
    <row r="30" spans="1:10" s="15" customFormat="1" x14ac:dyDescent="0.3"/>
    <row r="31" spans="1:10" x14ac:dyDescent="0.3">
      <c r="A31" s="16" t="s">
        <v>10</v>
      </c>
      <c r="B31" s="16"/>
      <c r="C31" s="1"/>
      <c r="D31" s="16" t="s">
        <v>18</v>
      </c>
      <c r="E31" s="16"/>
      <c r="F31" s="16"/>
      <c r="H31" s="16" t="s">
        <v>17</v>
      </c>
      <c r="I31" s="16"/>
      <c r="J31" s="16"/>
    </row>
    <row r="32" spans="1:10" x14ac:dyDescent="0.3">
      <c r="A32" s="16"/>
      <c r="B32" s="16"/>
      <c r="C32" s="1"/>
      <c r="D32" s="16"/>
      <c r="E32" s="16"/>
      <c r="F32" s="16"/>
      <c r="H32" s="16"/>
      <c r="I32" s="16"/>
      <c r="J32" s="16"/>
    </row>
    <row r="33" spans="1:10" x14ac:dyDescent="0.3">
      <c r="A33" s="3" t="s">
        <v>1</v>
      </c>
      <c r="B33" s="10">
        <v>5</v>
      </c>
      <c r="D33" s="4" t="s">
        <v>3</v>
      </c>
      <c r="E33" s="12">
        <v>45</v>
      </c>
      <c r="F33" s="2" t="s">
        <v>2</v>
      </c>
      <c r="H33" s="3" t="s">
        <v>4</v>
      </c>
      <c r="I33" s="5">
        <f>B34*E35/B33/(E33^2+B35*E35)</f>
        <v>0.22105263157894736</v>
      </c>
    </row>
    <row r="34" spans="1:10" x14ac:dyDescent="0.3">
      <c r="A34" s="4" t="s">
        <v>3</v>
      </c>
      <c r="B34" s="10">
        <v>30</v>
      </c>
      <c r="C34" s="2" t="s">
        <v>2</v>
      </c>
      <c r="D34" s="3" t="s">
        <v>14</v>
      </c>
      <c r="E34" s="2">
        <f>(2*E33-B35)/2/E33</f>
        <v>0.88888888888888884</v>
      </c>
      <c r="H34" s="3" t="s">
        <v>6</v>
      </c>
      <c r="I34" s="5">
        <f>E35/60</f>
        <v>1.96875</v>
      </c>
      <c r="J34" s="5" t="s">
        <v>7</v>
      </c>
    </row>
    <row r="35" spans="1:10" x14ac:dyDescent="0.3">
      <c r="A35" s="4" t="s">
        <v>5</v>
      </c>
      <c r="B35" s="11">
        <v>10</v>
      </c>
      <c r="C35" s="2" t="s">
        <v>2</v>
      </c>
      <c r="D35" s="4" t="s">
        <v>15</v>
      </c>
      <c r="E35" s="9">
        <f>(2*E33*B34+E33^2)/(B34+B35)</f>
        <v>118.125</v>
      </c>
      <c r="F35" s="2" t="s">
        <v>2</v>
      </c>
    </row>
    <row r="36" spans="1:10" x14ac:dyDescent="0.3">
      <c r="D36" s="4" t="s">
        <v>5</v>
      </c>
      <c r="E36" s="7">
        <f>B35</f>
        <v>10</v>
      </c>
      <c r="F36" s="2" t="s">
        <v>2</v>
      </c>
    </row>
    <row r="37" spans="1:10" x14ac:dyDescent="0.3">
      <c r="A37" s="8"/>
      <c r="B37" s="8"/>
      <c r="C37" s="8"/>
    </row>
  </sheetData>
  <sheetProtection algorithmName="SHA-512" hashValue="UCXfzOOw2CGlGj1/qxjLMxQXP2qd9e50/Ns8dIZEdi5h/jLy3U55o4I/vh8rKi8ow1k6pDYmRihlzzWy4cuI1w==" saltValue="S2oGjKXLTslW6G1ObOm5Qw==" spinCount="100000" sheet="1" objects="1" scenarios="1" selectLockedCells="1"/>
  <mergeCells count="16">
    <mergeCell ref="A1:XFD2"/>
    <mergeCell ref="A3:B4"/>
    <mergeCell ref="H3:J4"/>
    <mergeCell ref="A31:B32"/>
    <mergeCell ref="H31:J32"/>
    <mergeCell ref="D3:F4"/>
    <mergeCell ref="D13:F14"/>
    <mergeCell ref="D21:F22"/>
    <mergeCell ref="D31:F32"/>
    <mergeCell ref="A11:XFD12"/>
    <mergeCell ref="A19:XFD20"/>
    <mergeCell ref="A29:XFD30"/>
    <mergeCell ref="A13:B14"/>
    <mergeCell ref="H13:J14"/>
    <mergeCell ref="A21:B22"/>
    <mergeCell ref="H21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 Lewis</dc:creator>
  <cp:lastModifiedBy>Dan Cole</cp:lastModifiedBy>
  <dcterms:created xsi:type="dcterms:W3CDTF">2023-01-23T21:48:17Z</dcterms:created>
  <dcterms:modified xsi:type="dcterms:W3CDTF">2023-02-07T20:00:19Z</dcterms:modified>
</cp:coreProperties>
</file>